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1"/>
  <c r="E36"/>
  <c r="D36"/>
  <c r="C36"/>
  <c r="D35"/>
  <c r="C35"/>
  <c r="D34"/>
  <c r="C34"/>
  <c r="C32"/>
  <c r="D32" s="1"/>
  <c r="C31"/>
  <c r="D31" s="1"/>
  <c r="C30"/>
  <c r="D30" s="1"/>
  <c r="E29"/>
  <c r="E33" s="1"/>
  <c r="C29"/>
  <c r="C33" s="1"/>
  <c r="E26"/>
  <c r="D26"/>
  <c r="C26"/>
  <c r="E22"/>
  <c r="C22"/>
  <c r="D22" s="1"/>
  <c r="E21"/>
  <c r="C21"/>
  <c r="D21" s="1"/>
  <c r="C20"/>
  <c r="D20" s="1"/>
  <c r="D19"/>
  <c r="C18"/>
  <c r="E18" s="1"/>
  <c r="C17"/>
  <c r="C12"/>
  <c r="C11"/>
  <c r="D12" l="1"/>
  <c r="E17"/>
  <c r="C23"/>
  <c r="D23" s="1"/>
  <c r="E23"/>
  <c r="C25"/>
  <c r="C24"/>
  <c r="D24" s="1"/>
  <c r="E24"/>
  <c r="D29"/>
  <c r="D33" s="1"/>
  <c r="D25" l="1"/>
  <c r="D27" s="1"/>
  <c r="D37" s="1"/>
  <c r="E25"/>
  <c r="E27"/>
  <c r="E28" s="1"/>
  <c r="C28" s="1"/>
  <c r="D28" s="1"/>
  <c r="C27"/>
</calcChain>
</file>

<file path=xl/sharedStrings.xml><?xml version="1.0" encoding="utf-8"?>
<sst xmlns="http://schemas.openxmlformats.org/spreadsheetml/2006/main" count="56" uniqueCount="56">
  <si>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</si>
  <si>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                         Шукшина, 34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</si>
  <si>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</si>
  <si>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</si>
  <si>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</si>
  <si>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</si>
  <si>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</si>
  <si>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</si>
  <si>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</si>
  <si>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</si>
  <si>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</si>
  <si>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</si>
  <si>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</si>
  <si>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</si>
  <si>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</si>
  <si>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</si>
  <si>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</si>
  <si>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</si>
  <si>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</si>
  <si>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</si>
  <si>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</si>
  <si>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</si>
  <si>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</si>
  <si>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</si>
  <si>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</si>
  <si>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</si>
  <si>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</si>
  <si>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</si>
  <si>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</si>
  <si>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</si>
  <si>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</si>
  <si>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</si>
  <si>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</si>
  <si>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</si>
  <si>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</si>
  <si>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</si>
  <si>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</si>
  <si>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</si>
  <si>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</si>
  <si>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</si>
  <si>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</si>
  <si>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>Ремонт подъездов 8,9</t>
  </si>
  <si>
    <t>3.2.</t>
  </si>
  <si>
    <t>Установка межтамбурных пластиковых дверей  п. №2,3</t>
  </si>
  <si>
    <t>3.3.</t>
  </si>
  <si>
    <t>Козырек пожарного выхода (реставация подушек)</t>
  </si>
  <si>
    <t>3.4.</t>
  </si>
  <si>
    <t>Запорная арматура</t>
  </si>
  <si>
    <t xml:space="preserve">итого работ по текущему ремонту: </t>
  </si>
  <si>
    <t>Ориентировочный остаток денежных средств с 2018г.</t>
  </si>
  <si>
    <t>3.5.</t>
  </si>
  <si>
    <t>Поромывка, опресовка ОС</t>
  </si>
  <si>
    <t>3.6.</t>
  </si>
  <si>
    <t>Установка ограждения 2,3,4,5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</si>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</sst>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2" fontId="5" fillId="0" borderId="0" xfId="0" applyNumberFormat="1" applyFont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Protection="1"/>
    <xf numFmtId="0" fontId="11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6247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10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143625" y="14287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6247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10</xdr:row>
      <xdr:rowOff>104775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143625" y="14287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56247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10</xdr:row>
      <xdr:rowOff>104775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886575" y="14287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56247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10</xdr:row>
      <xdr:rowOff>104775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886575" y="14287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>
      <selection sqref="A1:XFD1048576"/>
    </sheetView>
  </sheetViews>
  <sheetFormatPr defaultColWidth="8.85546875" defaultRowHeight="12" customHeight="1"/>
  <cols>
    <col min="1" max="1" width="5" style="1" customWidth="1"/>
    <col min="2" max="2" width="48.7109375" style="1" customWidth="1"/>
    <col min="3" max="3" width="13.5703125" style="1" customWidth="1"/>
    <col min="4" max="4" width="9.7109375" style="1" customWidth="1"/>
    <col min="5" max="5" width="15.140625" style="1" customWidth="1"/>
    <col min="6" max="6" width="11.140625" style="3" customWidth="1"/>
    <col min="7" max="7" width="12.85546875" style="3" customWidth="1"/>
    <col min="8" max="9" width="8.85546875" style="95"/>
    <col min="10" max="16384" width="8.85546875" style="3"/>
  </cols>
  <sheetData>
    <row r="1" spans="1:7" s="3" customFormat="1" ht="12.75">
      <c r="A1" s="1"/>
      <c r="B1" s="1"/>
      <c r="C1" s="1"/>
      <c r="D1" s="1"/>
      <c r="E1" s="2" t="s">
        <v>0</v>
      </c>
    </row>
    <row r="2" spans="1:7" s="3" customFormat="1" ht="13.5">
      <c r="A2" s="4" t="s">
        <v>1</v>
      </c>
      <c r="B2" s="4"/>
      <c r="C2" s="4"/>
      <c r="D2" s="4"/>
      <c r="E2" s="4"/>
      <c r="F2" s="4"/>
      <c r="G2" s="4"/>
    </row>
    <row r="3" spans="1:7" s="3" customFormat="1" ht="13.5">
      <c r="A3" s="1"/>
      <c r="B3" s="5"/>
      <c r="C3" s="6"/>
      <c r="D3" s="6"/>
      <c r="E3" s="6"/>
      <c r="F3" s="6"/>
      <c r="G3" s="7"/>
    </row>
    <row r="4" spans="1:7" s="3" customFormat="1" ht="13.5">
      <c r="A4" s="1"/>
      <c r="B4" s="8" t="s">
        <v>2</v>
      </c>
      <c r="C4" s="9" t="s">
        <v>3</v>
      </c>
      <c r="D4" s="10"/>
      <c r="E4" s="10"/>
      <c r="F4" s="11"/>
      <c r="G4" s="7"/>
    </row>
    <row r="5" spans="1:7" s="3" customFormat="1" ht="13.5">
      <c r="A5" s="1"/>
      <c r="B5" s="8" t="s">
        <v>4</v>
      </c>
      <c r="C5" s="12">
        <v>9</v>
      </c>
      <c r="D5" s="13"/>
      <c r="E5" s="13"/>
      <c r="F5" s="14"/>
      <c r="G5" s="7"/>
    </row>
    <row r="6" spans="1:7" s="3" customFormat="1" ht="13.5">
      <c r="A6" s="1"/>
      <c r="B6" s="15" t="s">
        <v>5</v>
      </c>
      <c r="C6" s="12">
        <v>18162.099999999999</v>
      </c>
      <c r="D6" s="13"/>
      <c r="E6" s="13"/>
      <c r="F6" s="14"/>
      <c r="G6" s="7"/>
    </row>
    <row r="7" spans="1:7" s="3" customFormat="1" ht="13.5">
      <c r="A7" s="1"/>
      <c r="B7" s="15" t="s">
        <v>6</v>
      </c>
      <c r="C7" s="16">
        <v>1890</v>
      </c>
      <c r="D7" s="17"/>
      <c r="E7" s="18"/>
      <c r="F7" s="14"/>
      <c r="G7" s="7"/>
    </row>
    <row r="8" spans="1:7" s="3" customFormat="1" ht="27">
      <c r="A8" s="1"/>
      <c r="B8" s="19" t="s">
        <v>7</v>
      </c>
      <c r="C8" s="20"/>
      <c r="D8" s="21"/>
      <c r="E8" s="22"/>
      <c r="F8" s="23"/>
      <c r="G8" s="7"/>
    </row>
    <row r="9" spans="1:7" s="3" customFormat="1" ht="13.5">
      <c r="A9" s="1"/>
      <c r="B9" s="24" t="s">
        <v>8</v>
      </c>
      <c r="C9" s="25">
        <v>1276985.93</v>
      </c>
      <c r="D9" s="26"/>
      <c r="E9" s="27"/>
      <c r="F9" s="23"/>
      <c r="G9" s="7"/>
    </row>
    <row r="10" spans="1:7" s="3" customFormat="1" ht="12.75">
      <c r="A10" s="1"/>
      <c r="B10" s="28" t="s">
        <v>9</v>
      </c>
      <c r="C10" s="29">
        <v>8.5</v>
      </c>
      <c r="D10" s="30"/>
      <c r="E10" s="31"/>
      <c r="F10" s="1"/>
      <c r="G10" s="7"/>
    </row>
    <row r="11" spans="1:7" s="3" customFormat="1" ht="12.75">
      <c r="A11" s="1"/>
      <c r="B11" s="28" t="s">
        <v>10</v>
      </c>
      <c r="C11" s="29">
        <f>12*D39</f>
        <v>41838.720000000001</v>
      </c>
      <c r="D11" s="30"/>
      <c r="E11" s="31"/>
      <c r="F11" s="1"/>
      <c r="G11" s="7"/>
    </row>
    <row r="12" spans="1:7" s="3" customFormat="1" ht="12.75">
      <c r="A12" s="1"/>
      <c r="B12" s="28" t="s">
        <v>11</v>
      </c>
      <c r="C12" s="32">
        <f>C6*C10*12</f>
        <v>1852534.1999999997</v>
      </c>
      <c r="D12" s="30">
        <f>C12/12</f>
        <v>154377.84999999998</v>
      </c>
      <c r="E12" s="31"/>
      <c r="F12" s="1"/>
      <c r="G12" s="7"/>
    </row>
    <row r="13" spans="1:7" s="3" customFormat="1" ht="12.75">
      <c r="A13" s="33"/>
      <c r="B13" s="34"/>
      <c r="C13" s="34"/>
      <c r="D13" s="34"/>
      <c r="E13" s="10"/>
    </row>
    <row r="14" spans="1:7" s="3" customFormat="1" ht="12.75">
      <c r="A14" s="35"/>
      <c r="B14" s="36"/>
      <c r="C14" s="36"/>
      <c r="D14" s="37"/>
      <c r="E14" s="38"/>
    </row>
    <row r="15" spans="1:7" s="3" customFormat="1" ht="12.75">
      <c r="A15" s="39" t="s">
        <v>12</v>
      </c>
      <c r="B15" s="40" t="s">
        <v>13</v>
      </c>
      <c r="C15" s="41" t="s">
        <v>14</v>
      </c>
      <c r="D15" s="42" t="s">
        <v>15</v>
      </c>
      <c r="E15" s="43"/>
    </row>
    <row r="16" spans="1:7" s="3" customFormat="1" ht="38.25">
      <c r="A16" s="44"/>
      <c r="B16" s="45"/>
      <c r="C16" s="46"/>
      <c r="D16" s="47" t="s">
        <v>16</v>
      </c>
      <c r="E16" s="47" t="s">
        <v>17</v>
      </c>
    </row>
    <row r="17" spans="1:9" ht="12.75">
      <c r="A17" s="48" t="s">
        <v>18</v>
      </c>
      <c r="B17" s="49" t="s">
        <v>19</v>
      </c>
      <c r="C17" s="50">
        <f>D17*C6</f>
        <v>84272.143999999986</v>
      </c>
      <c r="D17" s="50">
        <v>4.6399999999999997</v>
      </c>
      <c r="E17" s="50">
        <f>C17*12</f>
        <v>1011265.7279999999</v>
      </c>
      <c r="H17" s="3"/>
      <c r="I17" s="3"/>
    </row>
    <row r="18" spans="1:9" ht="12.75">
      <c r="A18" s="51" t="s">
        <v>20</v>
      </c>
      <c r="B18" s="52" t="s">
        <v>21</v>
      </c>
      <c r="C18" s="50">
        <f>0.67*C6</f>
        <v>12168.607</v>
      </c>
      <c r="D18" s="50">
        <v>0.67</v>
      </c>
      <c r="E18" s="50">
        <f>C18*12</f>
        <v>146023.28399999999</v>
      </c>
      <c r="H18" s="3"/>
      <c r="I18" s="3"/>
    </row>
    <row r="19" spans="1:9" ht="12.75">
      <c r="A19" s="51" t="s">
        <v>22</v>
      </c>
      <c r="B19" s="52" t="s">
        <v>23</v>
      </c>
      <c r="C19" s="50">
        <v>1350</v>
      </c>
      <c r="D19" s="50">
        <f>C19/C6</f>
        <v>7.4330611548224054E-2</v>
      </c>
      <c r="E19" s="50">
        <v>32400</v>
      </c>
      <c r="H19" s="3"/>
      <c r="I19" s="3"/>
    </row>
    <row r="20" spans="1:9" ht="12.75">
      <c r="A20" s="53" t="s">
        <v>24</v>
      </c>
      <c r="B20" s="31" t="s">
        <v>25</v>
      </c>
      <c r="C20" s="50">
        <f>E20/12</f>
        <v>249.75</v>
      </c>
      <c r="D20" s="50">
        <f>C20/C6</f>
        <v>1.3751163136421451E-2</v>
      </c>
      <c r="E20" s="54">
        <v>2997</v>
      </c>
      <c r="H20" s="3"/>
      <c r="I20" s="3"/>
    </row>
    <row r="21" spans="1:9" ht="12.75">
      <c r="A21" s="53" t="s">
        <v>26</v>
      </c>
      <c r="B21" s="55" t="s">
        <v>27</v>
      </c>
      <c r="C21" s="50">
        <f t="shared" ref="C21" si="0">E21/12</f>
        <v>370.125</v>
      </c>
      <c r="D21" s="56">
        <f>C21/C6</f>
        <v>2.037897599947143E-2</v>
      </c>
      <c r="E21" s="50">
        <f>C7*2.35</f>
        <v>4441.5</v>
      </c>
      <c r="H21" s="3"/>
      <c r="I21" s="3"/>
    </row>
    <row r="22" spans="1:9" ht="12.75">
      <c r="A22" s="53" t="s">
        <v>28</v>
      </c>
      <c r="B22" s="55" t="s">
        <v>29</v>
      </c>
      <c r="C22" s="50">
        <f>E22/12</f>
        <v>255.15</v>
      </c>
      <c r="D22" s="56">
        <f>C22/C6</f>
        <v>1.4048485582614347E-2</v>
      </c>
      <c r="E22" s="50">
        <f>C7*1.62</f>
        <v>3061.8</v>
      </c>
      <c r="H22" s="3"/>
      <c r="I22" s="3"/>
    </row>
    <row r="23" spans="1:9" s="57" customFormat="1" ht="12.75">
      <c r="A23" s="53" t="s">
        <v>30</v>
      </c>
      <c r="B23" s="55" t="s">
        <v>31</v>
      </c>
      <c r="C23" s="50">
        <f>C12*12%/12</f>
        <v>18525.341999999997</v>
      </c>
      <c r="D23" s="50">
        <f>C23/C6</f>
        <v>1.02</v>
      </c>
      <c r="E23" s="54">
        <f>C12*12%</f>
        <v>222304.10399999996</v>
      </c>
    </row>
    <row r="24" spans="1:9" ht="25.5">
      <c r="A24" s="53" t="s">
        <v>32</v>
      </c>
      <c r="B24" s="55" t="s">
        <v>33</v>
      </c>
      <c r="C24" s="50">
        <f>C12*0.9%/12</f>
        <v>1389.4006499999998</v>
      </c>
      <c r="D24" s="50">
        <f>C24/C6</f>
        <v>7.6499999999999999E-2</v>
      </c>
      <c r="E24" s="54">
        <f>C12*0.9%</f>
        <v>16672.807799999999</v>
      </c>
      <c r="H24" s="3"/>
      <c r="I24" s="3"/>
    </row>
    <row r="25" spans="1:9" s="57" customFormat="1" ht="12.75">
      <c r="A25" s="53" t="s">
        <v>34</v>
      </c>
      <c r="B25" s="55" t="s">
        <v>35</v>
      </c>
      <c r="C25" s="50">
        <f>C12*2.5%/12</f>
        <v>3859.4462499999995</v>
      </c>
      <c r="D25" s="50">
        <f>C25/C6</f>
        <v>0.21249999999999999</v>
      </c>
      <c r="E25" s="54">
        <f>C25*12</f>
        <v>46313.354999999996</v>
      </c>
    </row>
    <row r="26" spans="1:9" s="61" customFormat="1" ht="12.75">
      <c r="A26" s="53" t="s">
        <v>36</v>
      </c>
      <c r="B26" s="58" t="s">
        <v>37</v>
      </c>
      <c r="C26" s="59">
        <f>E26/12</f>
        <v>1064.1549416666667</v>
      </c>
      <c r="D26" s="59">
        <f>E26/C6/12</f>
        <v>5.8592064886035577E-2</v>
      </c>
      <c r="E26" s="60">
        <f>C9*1%</f>
        <v>12769.8593</v>
      </c>
    </row>
    <row r="27" spans="1:9" s="64" customFormat="1" ht="12.75">
      <c r="A27" s="62"/>
      <c r="B27" s="30" t="s">
        <v>38</v>
      </c>
      <c r="C27" s="63">
        <f>SUM(C17:C26)</f>
        <v>123504.11984166664</v>
      </c>
      <c r="D27" s="63">
        <f>SUM(D17:D26)</f>
        <v>6.8001013011527673</v>
      </c>
      <c r="E27" s="63">
        <f>SUM(E17:E26)</f>
        <v>1498249.4380999999</v>
      </c>
    </row>
    <row r="28" spans="1:9" ht="25.5">
      <c r="A28" s="53"/>
      <c r="B28" s="65" t="s">
        <v>39</v>
      </c>
      <c r="C28" s="66">
        <f>E28/12</f>
        <v>29523.730158333317</v>
      </c>
      <c r="D28" s="66">
        <f>C28/C6</f>
        <v>1.6255680872990084</v>
      </c>
      <c r="E28" s="66">
        <f>C12-E27</f>
        <v>354284.76189999981</v>
      </c>
      <c r="H28" s="3"/>
      <c r="I28" s="3"/>
    </row>
    <row r="29" spans="1:9" ht="12.75">
      <c r="A29" s="67" t="s">
        <v>40</v>
      </c>
      <c r="B29" s="58" t="s">
        <v>41</v>
      </c>
      <c r="C29" s="50">
        <f>E29/12</f>
        <v>16658.333333333332</v>
      </c>
      <c r="D29" s="56">
        <f>C29/C6</f>
        <v>0.91720304003024611</v>
      </c>
      <c r="E29" s="60">
        <f>99950*2</f>
        <v>199900</v>
      </c>
      <c r="H29" s="3"/>
      <c r="I29" s="3"/>
    </row>
    <row r="30" spans="1:9" ht="12.75">
      <c r="A30" s="67" t="s">
        <v>42</v>
      </c>
      <c r="B30" s="55" t="s">
        <v>43</v>
      </c>
      <c r="C30" s="50">
        <f t="shared" ref="C30" si="1">E30/12</f>
        <v>6666.666666666667</v>
      </c>
      <c r="D30" s="56">
        <f>C30/C6</f>
        <v>0.36706474838629166</v>
      </c>
      <c r="E30" s="54">
        <v>80000</v>
      </c>
      <c r="H30" s="3"/>
      <c r="I30" s="3"/>
    </row>
    <row r="31" spans="1:9" ht="12.75">
      <c r="A31" s="67" t="s">
        <v>44</v>
      </c>
      <c r="B31" s="68" t="s">
        <v>45</v>
      </c>
      <c r="C31" s="69">
        <f>E31/12</f>
        <v>4166.666666666667</v>
      </c>
      <c r="D31" s="69">
        <f>C31/C6</f>
        <v>0.22941546774143229</v>
      </c>
      <c r="E31" s="69">
        <v>50000</v>
      </c>
      <c r="H31" s="3"/>
      <c r="I31" s="3"/>
    </row>
    <row r="32" spans="1:9" ht="12.75">
      <c r="A32" s="67" t="s">
        <v>46</v>
      </c>
      <c r="B32" s="58" t="s">
        <v>47</v>
      </c>
      <c r="C32" s="50">
        <f>E32/12</f>
        <v>3333.3333333333335</v>
      </c>
      <c r="D32" s="56">
        <f>C32/C6</f>
        <v>0.18353237419314583</v>
      </c>
      <c r="E32" s="60">
        <v>40000</v>
      </c>
      <c r="H32" s="3"/>
      <c r="I32" s="3"/>
    </row>
    <row r="33" spans="1:9" ht="15" customHeight="1">
      <c r="A33" s="51"/>
      <c r="B33" s="70" t="s">
        <v>48</v>
      </c>
      <c r="C33" s="63">
        <f>SUM(C29:C32)</f>
        <v>30825</v>
      </c>
      <c r="D33" s="63">
        <f>SUM(D29:D32)</f>
        <v>1.6972156303511157</v>
      </c>
      <c r="E33" s="63">
        <f>SUM(E29:E32)</f>
        <v>369900</v>
      </c>
      <c r="F33" s="71"/>
      <c r="H33" s="3"/>
      <c r="I33" s="3"/>
    </row>
    <row r="34" spans="1:9" ht="12.75">
      <c r="A34" s="67"/>
      <c r="B34" s="72" t="s">
        <v>49</v>
      </c>
      <c r="C34" s="66">
        <f>E34/12</f>
        <v>7224.980833333334</v>
      </c>
      <c r="D34" s="66">
        <f>C34/C6</f>
        <v>0.39780536575249198</v>
      </c>
      <c r="E34" s="66">
        <v>86699.77</v>
      </c>
      <c r="H34" s="3"/>
      <c r="I34" s="3"/>
    </row>
    <row r="35" spans="1:9" s="74" customFormat="1" ht="12.75">
      <c r="A35" s="73" t="s">
        <v>50</v>
      </c>
      <c r="B35" s="58" t="s">
        <v>51</v>
      </c>
      <c r="C35" s="50">
        <f>E35/12</f>
        <v>3747.75</v>
      </c>
      <c r="D35" s="56">
        <f>C35/C6</f>
        <v>0.20635003661470866</v>
      </c>
      <c r="E35" s="60">
        <v>44973</v>
      </c>
    </row>
    <row r="36" spans="1:9" ht="12.75">
      <c r="A36" s="67" t="s">
        <v>52</v>
      </c>
      <c r="B36" s="68" t="s">
        <v>53</v>
      </c>
      <c r="C36" s="50">
        <f>E36/12</f>
        <v>1333.3333333333333</v>
      </c>
      <c r="D36" s="56">
        <f>C36/C6</f>
        <v>7.3412949677258324E-2</v>
      </c>
      <c r="E36" s="69">
        <f>4*4000</f>
        <v>16000</v>
      </c>
      <c r="H36" s="3"/>
      <c r="I36" s="3"/>
    </row>
    <row r="37" spans="1:9" ht="12.75">
      <c r="A37" s="51"/>
      <c r="B37" s="75" t="s">
        <v>54</v>
      </c>
      <c r="C37" s="76"/>
      <c r="D37" s="77">
        <f>D27+D33</f>
        <v>8.4973169315038835</v>
      </c>
      <c r="E37" s="78"/>
      <c r="H37" s="3"/>
      <c r="I37" s="3"/>
    </row>
    <row r="38" spans="1:9" ht="12.75">
      <c r="A38" s="79"/>
      <c r="B38" s="79"/>
      <c r="C38" s="80"/>
      <c r="D38" s="81"/>
      <c r="E38" s="80"/>
      <c r="H38" s="3"/>
      <c r="I38" s="3"/>
    </row>
    <row r="39" spans="1:9" ht="25.5">
      <c r="A39" s="79"/>
      <c r="B39" s="82" t="s">
        <v>55</v>
      </c>
      <c r="C39" s="83">
        <v>3962</v>
      </c>
      <c r="D39" s="83">
        <f>C39/100*88</f>
        <v>3486.56</v>
      </c>
      <c r="E39" s="81"/>
      <c r="H39" s="3"/>
      <c r="I39" s="3"/>
    </row>
    <row r="40" spans="1:9" ht="12.75">
      <c r="A40" s="79"/>
      <c r="B40" s="79"/>
      <c r="C40" s="80"/>
      <c r="D40" s="80"/>
      <c r="E40" s="80"/>
      <c r="H40" s="3"/>
      <c r="I40" s="3"/>
    </row>
    <row r="41" spans="1:9" ht="12.75">
      <c r="A41" s="84"/>
      <c r="B41" s="85"/>
      <c r="C41" s="85"/>
      <c r="D41" s="85"/>
      <c r="E41" s="85"/>
      <c r="H41" s="3"/>
      <c r="I41" s="3"/>
    </row>
    <row r="42" spans="1:9" ht="31.5" customHeight="1">
      <c r="A42" s="84"/>
      <c r="B42" s="85"/>
      <c r="C42" s="85"/>
      <c r="D42" s="85"/>
      <c r="E42" s="85"/>
      <c r="H42" s="3"/>
      <c r="I42" s="3"/>
    </row>
    <row r="43" spans="1:9" ht="42" customHeight="1">
      <c r="A43" s="86"/>
      <c r="B43" s="86"/>
      <c r="C43" s="87"/>
      <c r="D43" s="86"/>
      <c r="E43" s="88"/>
      <c r="H43" s="3"/>
      <c r="I43" s="3"/>
    </row>
    <row r="44" spans="1:9" ht="12.75">
      <c r="A44" s="89"/>
      <c r="B44" s="90"/>
      <c r="C44" s="91"/>
      <c r="D44" s="92"/>
      <c r="E44" s="93"/>
      <c r="H44" s="3"/>
      <c r="I44" s="3"/>
    </row>
    <row r="45" spans="1:9" ht="12.75">
      <c r="A45" s="94"/>
      <c r="B45" s="94"/>
      <c r="C45" s="87"/>
      <c r="D45" s="87"/>
      <c r="E45" s="87"/>
      <c r="H45" s="3"/>
      <c r="I45" s="3"/>
    </row>
    <row r="46" spans="1:9" ht="12.75">
      <c r="A46" s="94"/>
      <c r="B46" s="94"/>
      <c r="C46" s="87"/>
      <c r="D46" s="87"/>
      <c r="E46" s="87"/>
      <c r="H46" s="3"/>
      <c r="I46" s="3"/>
    </row>
    <row r="47" spans="1:9" ht="12.75">
      <c r="A47" s="94"/>
      <c r="B47" s="94"/>
      <c r="C47" s="87"/>
      <c r="D47" s="87"/>
      <c r="E47" s="87"/>
      <c r="H47" s="3"/>
      <c r="I47" s="3"/>
    </row>
    <row r="48" spans="1:9" ht="12.75">
      <c r="A48" s="94"/>
      <c r="B48" s="94"/>
      <c r="C48" s="87"/>
      <c r="D48" s="87"/>
      <c r="E48" s="87"/>
      <c r="H48" s="3"/>
      <c r="I48" s="3"/>
    </row>
    <row r="49" spans="1:9" ht="12.75">
      <c r="A49" s="94"/>
      <c r="B49" s="94"/>
      <c r="C49" s="87"/>
      <c r="D49" s="87"/>
      <c r="E49" s="87"/>
      <c r="H49" s="3"/>
      <c r="I49" s="3"/>
    </row>
    <row r="50" spans="1:9" s="7" customFormat="1" ht="12.75">
      <c r="A50" s="94"/>
      <c r="B50" s="94"/>
      <c r="C50" s="87"/>
      <c r="D50" s="87"/>
      <c r="E50" s="87"/>
    </row>
    <row r="51" spans="1:9" s="7" customFormat="1" ht="12.75">
      <c r="A51" s="94"/>
      <c r="B51" s="94"/>
      <c r="C51" s="87"/>
      <c r="D51" s="87"/>
      <c r="E51" s="87"/>
    </row>
    <row r="52" spans="1:9" s="7" customFormat="1" ht="12.75">
      <c r="A52" s="94"/>
      <c r="B52" s="94"/>
      <c r="C52" s="87"/>
      <c r="D52" s="87"/>
      <c r="E52" s="87"/>
    </row>
    <row r="53" spans="1:9" s="7" customFormat="1" ht="12.75">
      <c r="A53" s="94"/>
      <c r="B53" s="94"/>
      <c r="C53" s="87"/>
      <c r="D53" s="87"/>
      <c r="E53" s="87"/>
    </row>
    <row r="54" spans="1:9" s="7" customFormat="1" ht="12.75">
      <c r="A54" s="94"/>
      <c r="B54" s="94"/>
      <c r="C54" s="87"/>
      <c r="D54" s="87"/>
      <c r="E54" s="87"/>
    </row>
    <row r="55" spans="1:9" s="7" customFormat="1" ht="12.75">
      <c r="A55" s="94"/>
      <c r="B55" s="94"/>
      <c r="C55" s="87"/>
      <c r="D55" s="87"/>
      <c r="E55" s="87"/>
    </row>
    <row r="56" spans="1:9" s="7" customFormat="1" ht="12.75">
      <c r="A56" s="1"/>
      <c r="B56" s="1"/>
      <c r="C56" s="87"/>
      <c r="D56" s="87"/>
      <c r="E56" s="87"/>
    </row>
    <row r="57" spans="1:9" s="7" customFormat="1" ht="12.75">
      <c r="A57" s="1"/>
      <c r="B57" s="1"/>
      <c r="C57" s="87"/>
      <c r="D57" s="87"/>
      <c r="E57" s="87"/>
    </row>
    <row r="58" spans="1:9" s="7" customFormat="1" ht="12.75">
      <c r="A58" s="1"/>
      <c r="B58" s="1"/>
      <c r="C58" s="87"/>
      <c r="D58" s="87"/>
      <c r="E58" s="87"/>
    </row>
    <row r="59" spans="1:9" s="7" customFormat="1" ht="12.75">
      <c r="A59" s="1"/>
      <c r="B59" s="1"/>
      <c r="C59" s="87"/>
      <c r="D59" s="87"/>
      <c r="E59" s="87"/>
    </row>
    <row r="60" spans="1:9" s="7" customFormat="1" ht="12.75">
      <c r="A60" s="1"/>
      <c r="B60" s="1"/>
      <c r="C60" s="87"/>
      <c r="D60" s="87"/>
      <c r="E60" s="87"/>
    </row>
    <row r="61" spans="1:9" s="7" customFormat="1" ht="12.75">
      <c r="A61" s="1"/>
      <c r="B61" s="1"/>
      <c r="C61" s="87"/>
      <c r="D61" s="87"/>
      <c r="E61" s="87"/>
    </row>
    <row r="62" spans="1:9" s="7" customFormat="1" ht="12.75">
      <c r="A62" s="1"/>
      <c r="B62" s="1"/>
      <c r="C62" s="87"/>
      <c r="D62" s="87"/>
      <c r="E62" s="87"/>
    </row>
    <row r="63" spans="1:9" s="7" customFormat="1" ht="12.75">
      <c r="A63" s="1"/>
      <c r="B63" s="1"/>
      <c r="C63" s="87"/>
      <c r="D63" s="87"/>
      <c r="E63" s="87"/>
    </row>
    <row r="64" spans="1:9" s="7" customFormat="1" ht="12.75">
      <c r="A64" s="1"/>
      <c r="B64" s="1"/>
      <c r="C64" s="87"/>
      <c r="D64" s="87"/>
      <c r="E64" s="87"/>
    </row>
    <row r="65" spans="1:5" s="7" customFormat="1" ht="12.75">
      <c r="A65" s="1"/>
      <c r="B65" s="1"/>
      <c r="C65" s="87"/>
      <c r="D65" s="87"/>
      <c r="E65" s="87"/>
    </row>
    <row r="66" spans="1:5" s="7" customFormat="1" ht="12.75">
      <c r="A66" s="1"/>
      <c r="B66" s="1"/>
      <c r="C66" s="87"/>
      <c r="D66" s="87"/>
      <c r="E66" s="87"/>
    </row>
    <row r="67" spans="1:5" s="7" customFormat="1" ht="12.75">
      <c r="A67" s="1"/>
      <c r="B67" s="1"/>
      <c r="C67" s="87"/>
      <c r="D67" s="87"/>
      <c r="E67" s="87"/>
    </row>
    <row r="68" spans="1:5" s="7" customFormat="1" ht="12.75">
      <c r="A68" s="1"/>
      <c r="B68" s="1"/>
      <c r="C68" s="87"/>
      <c r="D68" s="87"/>
      <c r="E68" s="87"/>
    </row>
    <row r="69" spans="1:5" s="7" customFormat="1" ht="12.75">
      <c r="A69" s="1"/>
      <c r="B69" s="1"/>
      <c r="C69" s="87"/>
      <c r="D69" s="87"/>
      <c r="E69" s="87"/>
    </row>
    <row r="70" spans="1:5" s="7" customFormat="1" ht="12.75">
      <c r="A70" s="1"/>
      <c r="B70" s="1"/>
      <c r="C70" s="87"/>
      <c r="D70" s="87"/>
      <c r="E70" s="87"/>
    </row>
    <row r="71" spans="1:5" s="7" customFormat="1" ht="12.75">
      <c r="A71" s="1"/>
      <c r="B71" s="1"/>
      <c r="C71" s="87"/>
      <c r="D71" s="87"/>
      <c r="E71" s="87"/>
    </row>
    <row r="72" spans="1:5" s="7" customFormat="1" ht="12.75">
      <c r="A72" s="1"/>
      <c r="B72" s="1"/>
      <c r="C72" s="87"/>
      <c r="D72" s="87"/>
      <c r="E72" s="87"/>
    </row>
    <row r="73" spans="1:5" s="7" customFormat="1" ht="12.75">
      <c r="A73" s="1"/>
      <c r="B73" s="1"/>
      <c r="C73" s="87"/>
      <c r="D73" s="87"/>
      <c r="E73" s="87"/>
    </row>
    <row r="74" spans="1:5" s="7" customFormat="1" ht="12.75">
      <c r="A74" s="1"/>
      <c r="B74" s="1"/>
      <c r="C74" s="87"/>
      <c r="D74" s="87"/>
      <c r="E74" s="87"/>
    </row>
    <row r="75" spans="1:5" s="7" customFormat="1" ht="12.75">
      <c r="A75" s="1"/>
      <c r="B75" s="1"/>
      <c r="C75" s="87"/>
      <c r="D75" s="87"/>
      <c r="E75" s="87"/>
    </row>
    <row r="76" spans="1:5" s="7" customFormat="1" ht="12.75">
      <c r="A76" s="1"/>
      <c r="B76" s="1"/>
      <c r="C76" s="87"/>
      <c r="D76" s="87"/>
      <c r="E76" s="87"/>
    </row>
    <row r="77" spans="1:5" s="7" customFormat="1" ht="12.75">
      <c r="A77" s="1"/>
      <c r="B77" s="1"/>
      <c r="C77" s="87"/>
      <c r="D77" s="87"/>
      <c r="E77" s="87"/>
    </row>
    <row r="78" spans="1:5" s="7" customFormat="1" ht="12.75">
      <c r="A78" s="1"/>
      <c r="B78" s="1"/>
      <c r="C78" s="87"/>
      <c r="D78" s="87"/>
      <c r="E78" s="87"/>
    </row>
    <row r="79" spans="1:5" s="7" customFormat="1" ht="12.75">
      <c r="A79" s="1"/>
      <c r="B79" s="1"/>
      <c r="C79" s="87"/>
      <c r="D79" s="87"/>
      <c r="E79" s="87"/>
    </row>
    <row r="80" spans="1:5" s="7" customFormat="1" ht="12.75">
      <c r="A80" s="1"/>
      <c r="B80" s="1"/>
      <c r="C80" s="87"/>
      <c r="D80" s="87"/>
      <c r="E80" s="87"/>
    </row>
    <row r="81" spans="1:9" s="7" customFormat="1" ht="12.75">
      <c r="A81" s="1"/>
      <c r="B81" s="1"/>
      <c r="C81" s="87"/>
      <c r="D81" s="87"/>
      <c r="E81" s="87"/>
    </row>
    <row r="82" spans="1:9" s="7" customFormat="1" ht="12.75">
      <c r="A82" s="1"/>
      <c r="B82" s="1"/>
      <c r="C82" s="87"/>
      <c r="D82" s="87"/>
      <c r="E82" s="87"/>
    </row>
    <row r="83" spans="1:9" s="7" customFormat="1" ht="12.75">
      <c r="A83" s="1"/>
      <c r="B83" s="1"/>
      <c r="C83" s="87"/>
      <c r="D83" s="87"/>
      <c r="E83" s="87"/>
    </row>
    <row r="84" spans="1:9" s="7" customFormat="1" ht="12.75">
      <c r="A84" s="1"/>
      <c r="B84" s="1"/>
      <c r="C84" s="87"/>
      <c r="D84" s="87"/>
      <c r="E84" s="87"/>
    </row>
    <row r="85" spans="1:9" s="7" customFormat="1" ht="12.75">
      <c r="A85" s="1"/>
      <c r="B85" s="1"/>
      <c r="C85" s="87"/>
      <c r="D85" s="87"/>
      <c r="E85" s="87"/>
    </row>
    <row r="86" spans="1:9" s="7" customFormat="1" ht="12.75">
      <c r="A86" s="1"/>
      <c r="B86" s="1"/>
      <c r="C86" s="87"/>
      <c r="D86" s="87"/>
      <c r="E86" s="87"/>
    </row>
    <row r="87" spans="1:9" s="7" customFormat="1" ht="12.75">
      <c r="A87" s="1"/>
      <c r="B87" s="1"/>
      <c r="C87" s="1"/>
      <c r="D87" s="87"/>
      <c r="E87" s="87"/>
    </row>
    <row r="88" spans="1:9" s="7" customFormat="1" ht="12.75">
      <c r="A88" s="1"/>
      <c r="B88" s="1"/>
      <c r="C88" s="1"/>
      <c r="D88" s="87"/>
      <c r="E88" s="87"/>
    </row>
    <row r="89" spans="1:9" s="7" customFormat="1" ht="12.75">
      <c r="A89" s="1"/>
      <c r="B89" s="1"/>
      <c r="C89" s="1"/>
      <c r="D89" s="87"/>
      <c r="E89" s="87"/>
    </row>
    <row r="90" spans="1:9" s="7" customFormat="1" ht="12.75">
      <c r="A90" s="1"/>
      <c r="B90" s="1"/>
      <c r="C90" s="1"/>
      <c r="D90" s="87"/>
      <c r="E90" s="87"/>
    </row>
    <row r="91" spans="1:9" s="7" customFormat="1" ht="12.75">
      <c r="A91" s="1"/>
      <c r="B91" s="1"/>
      <c r="C91" s="1"/>
      <c r="D91" s="87"/>
      <c r="E91" s="87"/>
    </row>
    <row r="92" spans="1:9" ht="12.75">
      <c r="H92" s="3"/>
      <c r="I92" s="3"/>
    </row>
    <row r="93" spans="1:9" ht="12.75">
      <c r="H93" s="3"/>
      <c r="I93" s="3"/>
    </row>
  </sheetData>
  <mergeCells count="12">
    <mergeCell ref="A15:A16"/>
    <mergeCell ref="B15:B16"/>
    <mergeCell ref="C15:C16"/>
    <mergeCell ref="D15:E15"/>
    <mergeCell ref="B37:C37"/>
    <mergeCell ref="B41:E42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2019-10-09T03:49:10Z</dcterms:modified>
</cp:coreProperties>
</file>